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870" windowHeight="7755"/>
  </bookViews>
  <sheets>
    <sheet name="Sheet1" sheetId="3" r:id="rId1"/>
  </sheets>
  <externalReferences>
    <externalReference r:id="rId2"/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5" i="3" l="1"/>
  <c r="N37" i="3" l="1"/>
  <c r="N36" i="3"/>
  <c r="E38" i="3"/>
  <c r="E37" i="3"/>
  <c r="H35" i="3" l="1"/>
  <c r="I35" i="3"/>
  <c r="J35" i="3"/>
  <c r="K35" i="3"/>
  <c r="L35" i="3"/>
  <c r="P35" i="3"/>
  <c r="O35" i="3"/>
  <c r="E35" i="3" l="1"/>
  <c r="F35" i="3"/>
  <c r="G35" i="3"/>
  <c r="D35" i="3"/>
  <c r="C35" i="3"/>
  <c r="N30" i="3"/>
  <c r="N34" i="3"/>
  <c r="N24" i="3"/>
  <c r="N22" i="3"/>
  <c r="N13" i="3"/>
  <c r="N35" i="3" s="1"/>
  <c r="N38" i="3" s="1"/>
  <c r="N14" i="3"/>
  <c r="N15" i="3"/>
  <c r="E36" i="3" l="1"/>
  <c r="E39" i="3" s="1"/>
  <c r="E41" i="3" s="1"/>
  <c r="E43" i="3" s="1"/>
  <c r="M35" i="3"/>
  <c r="N10" i="3"/>
</calcChain>
</file>

<file path=xl/sharedStrings.xml><?xml version="1.0" encoding="utf-8"?>
<sst xmlns="http://schemas.openxmlformats.org/spreadsheetml/2006/main" count="75" uniqueCount="74">
  <si>
    <t>UBND QUẬN TÂN BÌNH</t>
  </si>
  <si>
    <t>CỘNG HÒA XÃ HỘI CHỦ NGHĨA VIỆT NAM</t>
  </si>
  <si>
    <t>Độc lập - Tự do - Hạnh phúc</t>
  </si>
  <si>
    <t>NĂM HỌC 2018-2019</t>
  </si>
  <si>
    <t>Đơn vị</t>
  </si>
  <si>
    <t>Văn thư</t>
  </si>
  <si>
    <t>Kế toán</t>
  </si>
  <si>
    <t>Y tế</t>
  </si>
  <si>
    <t>Thủ quỹ</t>
  </si>
  <si>
    <t>Thư viện</t>
  </si>
  <si>
    <t>Hỗ trợ GDHN</t>
  </si>
  <si>
    <t xml:space="preserve"> </t>
  </si>
  <si>
    <t>Bảo vệ</t>
  </si>
  <si>
    <t>Phục vụ</t>
  </si>
  <si>
    <t>Thiết bị -Thí nghiệm</t>
  </si>
  <si>
    <t>Công nghệ thông tin</t>
  </si>
  <si>
    <r>
      <t xml:space="preserve">THỐNG KÊ SỐ LIỆU NHÂN VIÊN DIỆN </t>
    </r>
    <r>
      <rPr>
        <b/>
        <u/>
        <sz val="14"/>
        <color theme="1"/>
        <rFont val="Times New Roman"/>
        <family val="1"/>
      </rPr>
      <t>HỢP ĐỒNG QUẬN</t>
    </r>
  </si>
  <si>
    <t>Khác
(ghi rõ vị trí việc làm như nấu ăn, cấp dưỡng...)</t>
  </si>
  <si>
    <t>Tổng số diện hợp đồng Quận 
của đơn vị</t>
  </si>
  <si>
    <r>
      <t xml:space="preserve">Số lượng nhân viên diện </t>
    </r>
    <r>
      <rPr>
        <b/>
        <u/>
        <sz val="12"/>
        <color rgb="FFFF0000"/>
        <rFont val="Times New Roman"/>
        <family val="1"/>
      </rPr>
      <t>hợp đồng quận</t>
    </r>
    <r>
      <rPr>
        <sz val="12"/>
        <color theme="1"/>
        <rFont val="Times New Roman"/>
        <family val="1"/>
      </rPr>
      <t xml:space="preserve"> (ghi đúng theo chức danh trong HĐLĐ cấp Quận)</t>
    </r>
  </si>
  <si>
    <t>13=2+3+4+5+6+7+8+9+10+11+12</t>
  </si>
  <si>
    <r>
      <t xml:space="preserve">Số lượng nhân viên ĐỀ NGHỊ 
chuyển qua
HĐ 68
</t>
    </r>
    <r>
      <rPr>
        <sz val="10"/>
        <color rgb="FFFF0000"/>
        <rFont val="Times New Roman"/>
        <family val="1"/>
      </rPr>
      <t>(ghi rõ chức danh)</t>
    </r>
  </si>
  <si>
    <r>
      <t xml:space="preserve">GHI CHÚ
(số lượng nhân viên 
ĐÃ KÝ HĐ 68 
</t>
    </r>
    <r>
      <rPr>
        <sz val="10"/>
        <color rgb="FFFF0000"/>
        <rFont val="Times New Roman"/>
        <family val="1"/>
      </rPr>
      <t>(ghi rõ chức danh)</t>
    </r>
  </si>
  <si>
    <t>Mầm Non 1</t>
  </si>
  <si>
    <t>TRƯỜNG MẦM NON 1</t>
  </si>
  <si>
    <t>Tân Bình, ngày   19  tháng 12 năm 2018.</t>
  </si>
  <si>
    <t>Mầm non Tân Sơn Nhất</t>
  </si>
  <si>
    <t>3
(Cấp dưỡng)</t>
  </si>
  <si>
    <t>Mầm non  4</t>
  </si>
  <si>
    <t>Mầm non 3</t>
  </si>
  <si>
    <t>Mầm non  Kim Đồng</t>
  </si>
  <si>
    <t>Mầm Non 2</t>
  </si>
  <si>
    <t>Mầm Non 1A</t>
  </si>
  <si>
    <t>1 ( kỹ thuật viên nấu ăn)</t>
  </si>
  <si>
    <t>Mầm non 5</t>
  </si>
  <si>
    <t>Cấp dưỡng</t>
  </si>
  <si>
    <t>Mầm non
Tuổi Xanh</t>
  </si>
  <si>
    <t xml:space="preserve">02 (cấp dưỡng)
</t>
  </si>
  <si>
    <t>Mầm non 7</t>
  </si>
  <si>
    <r>
      <rPr>
        <b/>
        <sz val="12"/>
        <color theme="1"/>
        <rFont val="Times New Roman"/>
        <family val="1"/>
        <charset val="163"/>
      </rPr>
      <t>3</t>
    </r>
    <r>
      <rPr>
        <sz val="12"/>
        <color theme="1"/>
        <rFont val="Times New Roman"/>
        <family val="1"/>
      </rPr>
      <t xml:space="preserve">
 ( trong đó</t>
    </r>
    <r>
      <rPr>
        <b/>
        <sz val="12"/>
        <color theme="1"/>
        <rFont val="Times New Roman"/>
        <family val="1"/>
        <charset val="163"/>
      </rPr>
      <t xml:space="preserve"> 02</t>
    </r>
    <r>
      <rPr>
        <sz val="12"/>
        <color theme="1"/>
        <rFont val="Times New Roman"/>
        <family val="1"/>
      </rPr>
      <t xml:space="preserve"> hợp đồng tuyển dụng chức danh NVPV, Hiện tại làm cấp dưỡng. Ngạch nhân viên phục vụ 01.009
 </t>
    </r>
    <r>
      <rPr>
        <b/>
        <sz val="12"/>
        <color theme="1"/>
        <rFont val="Times New Roman"/>
        <family val="1"/>
        <charset val="163"/>
      </rPr>
      <t>01</t>
    </r>
    <r>
      <rPr>
        <sz val="12"/>
        <color theme="1"/>
        <rFont val="Times New Roman"/>
        <family val="1"/>
      </rPr>
      <t xml:space="preserve"> HĐ tuyển dụng chức danh cấp dưỡng). Ngạch Kỹ thuật viên 13.096
</t>
    </r>
  </si>
  <si>
    <t>MN6</t>
  </si>
  <si>
    <t>Mầm non 9</t>
  </si>
  <si>
    <t>2
 ( nhân viên nuôi dưỡng )</t>
  </si>
  <si>
    <t>Mầm non 8</t>
  </si>
  <si>
    <t>Mầm non 10</t>
  </si>
  <si>
    <t>Mầm non  VH</t>
  </si>
  <si>
    <t>MN11</t>
  </si>
  <si>
    <t>3(CD)</t>
  </si>
  <si>
    <t>Đang chờ QĐ</t>
  </si>
  <si>
    <t>MN Phú Hòa</t>
  </si>
  <si>
    <t>1 nấu ăn 
(MSN trong HĐ là 01.004)</t>
  </si>
  <si>
    <t>Không có</t>
  </si>
  <si>
    <t>MN 10A</t>
  </si>
  <si>
    <t>Mầm non 15</t>
  </si>
  <si>
    <t>Trường MN Bàu Cát</t>
  </si>
  <si>
    <t>Mầm non 14</t>
  </si>
  <si>
    <t>Cấp dưỡng: 05</t>
  </si>
  <si>
    <t>MN HỌA MI</t>
  </si>
  <si>
    <t>Mầm non 12</t>
  </si>
  <si>
    <t>Cấp dưỡng :1</t>
  </si>
  <si>
    <t>Mầm non 13</t>
  </si>
  <si>
    <t>3 
(1 cán sự, 
2 NV cấp dưỡng)</t>
  </si>
  <si>
    <t>Mầm non quận</t>
  </si>
  <si>
    <t>STT</t>
  </si>
  <si>
    <t>A</t>
  </si>
  <si>
    <t>Cộng</t>
  </si>
  <si>
    <t>MN</t>
  </si>
  <si>
    <t>THCS</t>
  </si>
  <si>
    <t>TiH</t>
  </si>
  <si>
    <t>công</t>
  </si>
  <si>
    <t>Tih</t>
  </si>
  <si>
    <t>da ky</t>
  </si>
  <si>
    <t>còn</t>
  </si>
  <si>
    <t>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</si>
</sst>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3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i/>
      <sz val="10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color indexed="8"/>
      <name val="Times New Roman"/>
      <family val="1"/>
    </font>
    <font>
      <sz val="10"/>
      <color rgb="FF000000"/>
      <name val="&quot;Times New Roman&quot;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2"/>
      <color rgb="FF000000"/>
      <name val="Times New Roman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name val="&quot;Times New Roman&quot;"/>
    </font>
    <font>
      <sz val="12"/>
      <color rgb="FF000000"/>
      <name val="&quot;Times New Roman&quot;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horizontal="center" vertical="center"/>
    </xf>
    <xf numFmtId="165" fontId="13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vertical="center"/>
    </xf>
    <xf numFmtId="165" fontId="1" fillId="0" borderId="1" xfId="1" quotePrefix="1" applyNumberFormat="1" applyFont="1" applyBorder="1" applyAlignment="1">
      <alignment horizontal="center" vertical="center" wrapText="1"/>
    </xf>
    <xf numFmtId="165" fontId="1" fillId="0" borderId="1" xfId="1" quotePrefix="1" applyNumberFormat="1" applyFont="1" applyFill="1" applyBorder="1" applyAlignment="1">
      <alignment horizontal="center" vertical="center"/>
    </xf>
    <xf numFmtId="165" fontId="17" fillId="0" borderId="1" xfId="1" applyNumberFormat="1" applyFont="1" applyBorder="1" applyAlignment="1">
      <alignment horizontal="center" vertical="center"/>
    </xf>
    <xf numFmtId="165" fontId="15" fillId="0" borderId="1" xfId="1" applyNumberFormat="1" applyFont="1" applyBorder="1" applyAlignment="1">
      <alignment vertical="center"/>
    </xf>
    <xf numFmtId="165" fontId="19" fillId="0" borderId="1" xfId="1" applyNumberFormat="1" applyFont="1" applyFill="1" applyBorder="1" applyAlignment="1">
      <alignment horizontal="center" vertical="center"/>
    </xf>
    <xf numFmtId="165" fontId="17" fillId="0" borderId="1" xfId="1" applyNumberFormat="1" applyFont="1" applyBorder="1" applyAlignment="1">
      <alignment horizontal="center" vertical="center" wrapText="1"/>
    </xf>
    <xf numFmtId="165" fontId="19" fillId="0" borderId="1" xfId="1" applyNumberFormat="1" applyFont="1" applyBorder="1" applyAlignment="1">
      <alignment horizontal="center" vertical="center" wrapText="1"/>
    </xf>
    <xf numFmtId="165" fontId="20" fillId="0" borderId="1" xfId="1" applyNumberFormat="1" applyFont="1" applyBorder="1" applyAlignment="1">
      <alignment horizontal="center"/>
    </xf>
    <xf numFmtId="165" fontId="21" fillId="0" borderId="1" xfId="1" applyNumberFormat="1" applyFont="1" applyBorder="1" applyAlignment="1">
      <alignment horizontal="center"/>
    </xf>
    <xf numFmtId="165" fontId="17" fillId="0" borderId="1" xfId="1" quotePrefix="1" applyNumberFormat="1" applyFont="1" applyBorder="1" applyAlignment="1">
      <alignment horizontal="center" vertical="center" wrapText="1"/>
    </xf>
    <xf numFmtId="165" fontId="18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/>
    </xf>
    <xf numFmtId="165" fontId="16" fillId="0" borderId="1" xfId="1" applyNumberFormat="1" applyFont="1" applyBorder="1" applyAlignment="1">
      <alignment horizontal="center" vertical="center" wrapText="1"/>
    </xf>
    <xf numFmtId="165" fontId="1" fillId="0" borderId="0" xfId="1" applyNumberFormat="1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justify" wrapText="1"/>
    </xf>
    <xf numFmtId="0" fontId="1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2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ih%20xu%20l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HCS%20xu%20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5">
          <cell r="N35">
            <v>138</v>
          </cell>
        </row>
        <row r="36">
          <cell r="E36">
            <v>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4">
          <cell r="N24">
            <v>66</v>
          </cell>
        </row>
        <row r="25">
          <cell r="E25">
            <v>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topLeftCell="A25" zoomScale="85" zoomScaleNormal="85" workbookViewId="0">
      <selection activeCell="V8" sqref="V8"/>
    </sheetView>
  </sheetViews>
  <sheetFormatPr defaultColWidth="9" defaultRowHeight="15.75"/>
  <cols>
    <col min="1" max="1" width="5.42578125" style="1" customWidth="1"/>
    <col min="2" max="2" width="26.28515625" style="18" bestFit="1" customWidth="1"/>
    <col min="3" max="3" width="6.5703125" style="1" customWidth="1"/>
    <col min="4" max="4" width="6.7109375" style="1" customWidth="1"/>
    <col min="5" max="5" width="9.28515625" style="1" customWidth="1"/>
    <col min="6" max="12" width="7.7109375" style="1" hidden="1" customWidth="1"/>
    <col min="13" max="13" width="32.42578125" style="2" hidden="1" customWidth="1"/>
    <col min="14" max="14" width="11.140625" style="45" hidden="1" customWidth="1"/>
    <col min="15" max="15" width="15.42578125" style="1" customWidth="1"/>
    <col min="16" max="16" width="12.85546875" style="52" customWidth="1"/>
    <col min="17" max="16384" width="9" style="1"/>
  </cols>
  <sheetData>
    <row r="1" spans="1:17">
      <c r="B1" s="18" t="s">
        <v>0</v>
      </c>
      <c r="D1" s="2"/>
      <c r="F1" s="1" t="s">
        <v>11</v>
      </c>
      <c r="J1" s="62" t="s">
        <v>1</v>
      </c>
      <c r="K1" s="62"/>
      <c r="L1" s="62"/>
      <c r="M1" s="62"/>
      <c r="N1" s="62"/>
      <c r="O1" s="62"/>
    </row>
    <row r="2" spans="1:17">
      <c r="B2" s="19" t="s">
        <v>24</v>
      </c>
      <c r="C2" s="8"/>
      <c r="D2" s="3"/>
      <c r="J2" s="62" t="s">
        <v>2</v>
      </c>
      <c r="K2" s="62"/>
      <c r="L2" s="62"/>
      <c r="M2" s="62"/>
      <c r="N2" s="62"/>
      <c r="O2" s="62"/>
    </row>
    <row r="3" spans="1:17">
      <c r="J3" s="63" t="s">
        <v>25</v>
      </c>
      <c r="K3" s="63"/>
      <c r="L3" s="63"/>
      <c r="M3" s="63"/>
      <c r="N3" s="63"/>
      <c r="O3" s="63"/>
    </row>
    <row r="5" spans="1:17" ht="18.75">
      <c r="B5" s="66" t="s">
        <v>16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7" ht="18.75">
      <c r="B6" s="67" t="s">
        <v>3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7" ht="26.25" customHeight="1">
      <c r="A7" s="64" t="s">
        <v>63</v>
      </c>
      <c r="B7" s="68" t="s">
        <v>4</v>
      </c>
      <c r="C7" s="68" t="s">
        <v>19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5" t="s">
        <v>21</v>
      </c>
      <c r="P7" s="65" t="s">
        <v>22</v>
      </c>
    </row>
    <row r="8" spans="1:17" ht="83.25" customHeight="1">
      <c r="A8" s="64"/>
      <c r="B8" s="68"/>
      <c r="C8" s="4" t="s">
        <v>12</v>
      </c>
      <c r="D8" s="4" t="s">
        <v>13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14</v>
      </c>
      <c r="K8" s="4" t="s">
        <v>15</v>
      </c>
      <c r="L8" s="4" t="s">
        <v>10</v>
      </c>
      <c r="M8" s="4" t="s">
        <v>17</v>
      </c>
      <c r="N8" s="40" t="s">
        <v>18</v>
      </c>
      <c r="O8" s="69"/>
      <c r="P8" s="65"/>
    </row>
    <row r="9" spans="1:17" ht="38.25" customHeight="1">
      <c r="A9" s="5" t="s">
        <v>64</v>
      </c>
      <c r="B9" s="22">
        <v>1</v>
      </c>
      <c r="C9" s="7">
        <v>2</v>
      </c>
      <c r="D9" s="6">
        <v>3</v>
      </c>
      <c r="E9" s="7">
        <v>4</v>
      </c>
      <c r="F9" s="6">
        <v>5</v>
      </c>
      <c r="G9" s="7">
        <v>6</v>
      </c>
      <c r="H9" s="6">
        <v>7</v>
      </c>
      <c r="I9" s="7">
        <v>8</v>
      </c>
      <c r="J9" s="6">
        <v>9</v>
      </c>
      <c r="K9" s="7">
        <v>10</v>
      </c>
      <c r="L9" s="6">
        <v>11</v>
      </c>
      <c r="M9" s="7">
        <v>12</v>
      </c>
      <c r="N9" s="42" t="s">
        <v>20</v>
      </c>
      <c r="O9" s="7">
        <v>14</v>
      </c>
      <c r="P9" s="7">
        <v>15</v>
      </c>
    </row>
    <row r="10" spans="1:17" ht="24.95" customHeight="1">
      <c r="A10" s="5">
        <v>1</v>
      </c>
      <c r="B10" s="20" t="s">
        <v>23</v>
      </c>
      <c r="C10" s="26">
        <v>1</v>
      </c>
      <c r="D10" s="26">
        <v>1</v>
      </c>
      <c r="E10" s="26"/>
      <c r="F10" s="26">
        <v>1</v>
      </c>
      <c r="G10" s="26"/>
      <c r="H10" s="26"/>
      <c r="I10" s="26"/>
      <c r="J10" s="26"/>
      <c r="K10" s="26"/>
      <c r="L10" s="26"/>
      <c r="M10" s="50"/>
      <c r="N10" s="26">
        <f>C10+D10+E10+F10+G10+H10+I10+J10+K10+L10+M10</f>
        <v>3</v>
      </c>
      <c r="O10" s="9">
        <v>2</v>
      </c>
      <c r="P10" s="4"/>
    </row>
    <row r="11" spans="1:17" ht="24.95" customHeight="1">
      <c r="A11" s="5">
        <v>2</v>
      </c>
      <c r="B11" s="23" t="s">
        <v>32</v>
      </c>
      <c r="C11" s="33">
        <v>1</v>
      </c>
      <c r="D11" s="34">
        <v>3</v>
      </c>
      <c r="E11" s="34"/>
      <c r="F11" s="35">
        <v>1</v>
      </c>
      <c r="G11" s="36"/>
      <c r="H11" s="37"/>
      <c r="I11" s="37"/>
      <c r="J11" s="38"/>
      <c r="K11" s="35"/>
      <c r="L11" s="34"/>
      <c r="M11" s="17" t="s">
        <v>33</v>
      </c>
      <c r="N11" s="43">
        <v>6</v>
      </c>
      <c r="O11" s="11">
        <v>3</v>
      </c>
      <c r="P11" s="17">
        <v>0</v>
      </c>
    </row>
    <row r="12" spans="1:17" ht="24.95" customHeight="1">
      <c r="A12" s="5">
        <v>3</v>
      </c>
      <c r="B12" s="20" t="s">
        <v>31</v>
      </c>
      <c r="C12" s="26">
        <v>2</v>
      </c>
      <c r="D12" s="26">
        <v>4</v>
      </c>
      <c r="E12" s="26"/>
      <c r="F12" s="26"/>
      <c r="G12" s="26">
        <v>1</v>
      </c>
      <c r="H12" s="26"/>
      <c r="I12" s="26"/>
      <c r="J12" s="26"/>
      <c r="K12" s="26"/>
      <c r="L12" s="26"/>
      <c r="M12" s="50"/>
      <c r="N12" s="26">
        <v>7</v>
      </c>
      <c r="O12" s="4">
        <v>4</v>
      </c>
      <c r="P12" s="4"/>
    </row>
    <row r="13" spans="1:17" ht="24.95" customHeight="1">
      <c r="A13" s="5">
        <v>4</v>
      </c>
      <c r="B13" s="13" t="s">
        <v>30</v>
      </c>
      <c r="C13" s="26">
        <v>2</v>
      </c>
      <c r="D13" s="26">
        <v>2</v>
      </c>
      <c r="E13" s="26">
        <v>1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10">
        <v>1</v>
      </c>
      <c r="N13" s="26">
        <f>SUM(C13:M13)</f>
        <v>6</v>
      </c>
      <c r="O13" s="10">
        <v>4</v>
      </c>
      <c r="P13" s="4">
        <v>0</v>
      </c>
    </row>
    <row r="14" spans="1:17" ht="24.95" customHeight="1">
      <c r="A14" s="5">
        <v>5</v>
      </c>
      <c r="B14" s="13" t="s">
        <v>29</v>
      </c>
      <c r="C14" s="26">
        <v>2</v>
      </c>
      <c r="D14" s="26">
        <v>2</v>
      </c>
      <c r="E14" s="26">
        <v>1</v>
      </c>
      <c r="F14" s="26">
        <v>0</v>
      </c>
      <c r="G14" s="26">
        <v>1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10">
        <v>4</v>
      </c>
      <c r="N14" s="26">
        <f>SUM(C14:M14)</f>
        <v>10</v>
      </c>
      <c r="O14" s="10">
        <v>5</v>
      </c>
      <c r="P14" s="4">
        <v>1</v>
      </c>
      <c r="Q14" s="1">
        <v>1</v>
      </c>
    </row>
    <row r="15" spans="1:17" ht="24.95" customHeight="1">
      <c r="A15" s="5">
        <v>6</v>
      </c>
      <c r="B15" s="13" t="s">
        <v>28</v>
      </c>
      <c r="C15" s="26">
        <v>3</v>
      </c>
      <c r="D15" s="26">
        <v>1</v>
      </c>
      <c r="E15" s="26">
        <v>0</v>
      </c>
      <c r="F15" s="26">
        <v>0</v>
      </c>
      <c r="G15" s="26">
        <v>1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10">
        <v>2</v>
      </c>
      <c r="N15" s="26">
        <f>SUM(C15:M15)</f>
        <v>7</v>
      </c>
      <c r="O15" s="10">
        <v>4</v>
      </c>
      <c r="P15" s="4">
        <v>0</v>
      </c>
    </row>
    <row r="16" spans="1:17" ht="24.95" customHeight="1">
      <c r="A16" s="5">
        <v>7</v>
      </c>
      <c r="B16" s="13" t="s">
        <v>62</v>
      </c>
      <c r="C16" s="26">
        <v>2</v>
      </c>
      <c r="D16" s="26">
        <v>3</v>
      </c>
      <c r="E16" s="26">
        <v>1</v>
      </c>
      <c r="F16" s="26">
        <v>0</v>
      </c>
      <c r="G16" s="26">
        <v>1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10">
        <v>0</v>
      </c>
      <c r="N16" s="26">
        <v>7</v>
      </c>
      <c r="O16" s="10">
        <v>4</v>
      </c>
      <c r="P16" s="4"/>
    </row>
    <row r="17" spans="1:17" ht="24.95" customHeight="1">
      <c r="A17" s="5">
        <v>8</v>
      </c>
      <c r="B17" s="13" t="s">
        <v>26</v>
      </c>
      <c r="C17" s="26">
        <v>2</v>
      </c>
      <c r="D17" s="26">
        <v>1</v>
      </c>
      <c r="E17" s="26">
        <v>0</v>
      </c>
      <c r="F17" s="26">
        <v>0</v>
      </c>
      <c r="G17" s="26">
        <v>1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4" t="s">
        <v>27</v>
      </c>
      <c r="N17" s="26">
        <v>7</v>
      </c>
      <c r="O17" s="4">
        <v>4</v>
      </c>
      <c r="P17" s="4">
        <v>0</v>
      </c>
    </row>
    <row r="18" spans="1:17" ht="24.95" customHeight="1">
      <c r="A18" s="5">
        <v>9</v>
      </c>
      <c r="B18" s="24" t="s">
        <v>34</v>
      </c>
      <c r="C18" s="27">
        <v>2</v>
      </c>
      <c r="D18" s="27">
        <v>1</v>
      </c>
      <c r="E18" s="26">
        <v>0</v>
      </c>
      <c r="F18" s="26">
        <v>0</v>
      </c>
      <c r="G18" s="27">
        <v>1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12" t="s">
        <v>35</v>
      </c>
      <c r="N18" s="27">
        <v>5</v>
      </c>
      <c r="O18" s="4">
        <v>3</v>
      </c>
      <c r="P18" s="4">
        <v>3</v>
      </c>
      <c r="Q18" s="1">
        <v>3</v>
      </c>
    </row>
    <row r="19" spans="1:17" ht="24.95" customHeight="1">
      <c r="A19" s="5">
        <v>10</v>
      </c>
      <c r="B19" s="24" t="s">
        <v>40</v>
      </c>
      <c r="C19" s="27">
        <v>2</v>
      </c>
      <c r="D19" s="27">
        <v>2</v>
      </c>
      <c r="E19" s="27">
        <v>0</v>
      </c>
      <c r="F19" s="27">
        <v>0</v>
      </c>
      <c r="G19" s="27">
        <v>1</v>
      </c>
      <c r="H19" s="26"/>
      <c r="I19" s="26"/>
      <c r="J19" s="26"/>
      <c r="K19" s="26"/>
      <c r="L19" s="26"/>
      <c r="M19" s="14" t="s">
        <v>39</v>
      </c>
      <c r="N19" s="27">
        <v>8</v>
      </c>
      <c r="O19" s="14">
        <v>4</v>
      </c>
      <c r="P19" s="14"/>
    </row>
    <row r="20" spans="1:17" ht="24.95" customHeight="1">
      <c r="A20" s="5">
        <v>11</v>
      </c>
      <c r="B20" s="13" t="s">
        <v>38</v>
      </c>
      <c r="C20" s="26">
        <v>3</v>
      </c>
      <c r="D20" s="26">
        <v>2</v>
      </c>
      <c r="E20" s="26">
        <v>1</v>
      </c>
      <c r="F20" s="29">
        <v>0</v>
      </c>
      <c r="G20" s="30">
        <v>0</v>
      </c>
      <c r="H20" s="29">
        <v>0</v>
      </c>
      <c r="I20" s="29">
        <v>0</v>
      </c>
      <c r="J20" s="29">
        <v>0</v>
      </c>
      <c r="K20" s="29">
        <v>0</v>
      </c>
      <c r="L20" s="30">
        <v>0</v>
      </c>
      <c r="M20" s="10">
        <v>0</v>
      </c>
      <c r="N20" s="26">
        <v>6</v>
      </c>
      <c r="O20" s="4">
        <v>4</v>
      </c>
      <c r="P20" s="10">
        <v>0</v>
      </c>
    </row>
    <row r="21" spans="1:17" ht="24.95" customHeight="1">
      <c r="A21" s="5">
        <v>12</v>
      </c>
      <c r="B21" s="13" t="s">
        <v>36</v>
      </c>
      <c r="C21" s="26">
        <v>2</v>
      </c>
      <c r="D21" s="26">
        <v>4</v>
      </c>
      <c r="E21" s="26">
        <v>0</v>
      </c>
      <c r="F21" s="26">
        <v>0</v>
      </c>
      <c r="G21" s="26">
        <v>1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4" t="s">
        <v>37</v>
      </c>
      <c r="N21" s="26">
        <v>9</v>
      </c>
      <c r="O21" s="4">
        <v>9</v>
      </c>
      <c r="P21" s="4">
        <v>1</v>
      </c>
      <c r="Q21" s="1">
        <v>1</v>
      </c>
    </row>
    <row r="22" spans="1:17" ht="24.95" customHeight="1">
      <c r="A22" s="5">
        <v>13</v>
      </c>
      <c r="B22" s="13" t="s">
        <v>43</v>
      </c>
      <c r="C22" s="26">
        <v>2</v>
      </c>
      <c r="D22" s="26">
        <v>3</v>
      </c>
      <c r="E22" s="26">
        <v>1</v>
      </c>
      <c r="F22" s="26">
        <v>0</v>
      </c>
      <c r="G22" s="26">
        <v>1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10">
        <v>0</v>
      </c>
      <c r="N22" s="26">
        <f>SUM(C22:M22)</f>
        <v>7</v>
      </c>
      <c r="O22" s="10">
        <v>5</v>
      </c>
      <c r="P22" s="4">
        <v>1</v>
      </c>
      <c r="Q22" s="1">
        <v>1</v>
      </c>
    </row>
    <row r="23" spans="1:17" ht="24.95" customHeight="1">
      <c r="A23" s="5">
        <v>14</v>
      </c>
      <c r="B23" s="20" t="s">
        <v>41</v>
      </c>
      <c r="C23" s="26">
        <v>2</v>
      </c>
      <c r="D23" s="26">
        <v>4</v>
      </c>
      <c r="E23" s="26">
        <v>1</v>
      </c>
      <c r="F23" s="26">
        <v>0</v>
      </c>
      <c r="G23" s="26">
        <v>1</v>
      </c>
      <c r="H23" s="26"/>
      <c r="I23" s="26"/>
      <c r="J23" s="26"/>
      <c r="K23" s="26"/>
      <c r="L23" s="26"/>
      <c r="M23" s="4" t="s">
        <v>42</v>
      </c>
      <c r="N23" s="26">
        <v>10</v>
      </c>
      <c r="O23" s="4">
        <v>4</v>
      </c>
      <c r="P23" s="4"/>
    </row>
    <row r="24" spans="1:17" ht="24.95" customHeight="1">
      <c r="A24" s="5">
        <v>15</v>
      </c>
      <c r="B24" s="13" t="s">
        <v>45</v>
      </c>
      <c r="C24" s="26">
        <v>2</v>
      </c>
      <c r="D24" s="26">
        <v>4</v>
      </c>
      <c r="E24" s="26">
        <v>1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10">
        <v>0</v>
      </c>
      <c r="N24" s="26">
        <f>SUM(C24:M24)</f>
        <v>7</v>
      </c>
      <c r="O24" s="10">
        <v>7</v>
      </c>
      <c r="P24" s="4">
        <v>0</v>
      </c>
    </row>
    <row r="25" spans="1:17" ht="24.95" customHeight="1">
      <c r="A25" s="5">
        <v>16</v>
      </c>
      <c r="B25" s="20" t="s">
        <v>44</v>
      </c>
      <c r="C25" s="26">
        <v>2</v>
      </c>
      <c r="D25" s="26">
        <v>6</v>
      </c>
      <c r="E25" s="26"/>
      <c r="F25" s="26">
        <v>1</v>
      </c>
      <c r="G25" s="26">
        <v>1</v>
      </c>
      <c r="H25" s="26"/>
      <c r="I25" s="26"/>
      <c r="J25" s="26"/>
      <c r="K25" s="26"/>
      <c r="L25" s="26"/>
      <c r="M25" s="50"/>
      <c r="N25" s="28">
        <v>10</v>
      </c>
      <c r="O25" s="51">
        <v>4</v>
      </c>
      <c r="P25" s="4"/>
    </row>
    <row r="26" spans="1:17" ht="24.95" customHeight="1">
      <c r="A26" s="5">
        <v>17</v>
      </c>
      <c r="B26" s="20" t="s">
        <v>52</v>
      </c>
      <c r="C26" s="26">
        <v>2</v>
      </c>
      <c r="D26" s="26">
        <v>2</v>
      </c>
      <c r="E26" s="26">
        <v>1</v>
      </c>
      <c r="F26" s="26"/>
      <c r="G26" s="26">
        <v>1</v>
      </c>
      <c r="H26" s="26"/>
      <c r="I26" s="26"/>
      <c r="J26" s="26"/>
      <c r="K26" s="26"/>
      <c r="L26" s="26"/>
      <c r="M26" s="50"/>
      <c r="N26" s="26">
        <v>6</v>
      </c>
      <c r="O26" s="4">
        <v>4</v>
      </c>
      <c r="P26" s="4">
        <v>0</v>
      </c>
    </row>
    <row r="27" spans="1:17" ht="24.95" customHeight="1">
      <c r="A27" s="5">
        <v>18</v>
      </c>
      <c r="B27" s="20" t="s">
        <v>49</v>
      </c>
      <c r="C27" s="26">
        <v>2</v>
      </c>
      <c r="D27" s="26">
        <v>6</v>
      </c>
      <c r="E27" s="26">
        <v>0</v>
      </c>
      <c r="F27" s="26">
        <v>0</v>
      </c>
      <c r="G27" s="26">
        <v>1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4" t="s">
        <v>50</v>
      </c>
      <c r="N27" s="26">
        <v>10</v>
      </c>
      <c r="O27" s="4">
        <v>10</v>
      </c>
      <c r="P27" s="4" t="s">
        <v>51</v>
      </c>
    </row>
    <row r="28" spans="1:17" ht="24.95" customHeight="1">
      <c r="A28" s="5">
        <v>19</v>
      </c>
      <c r="B28" s="20" t="s">
        <v>46</v>
      </c>
      <c r="C28" s="26">
        <v>2</v>
      </c>
      <c r="D28" s="26">
        <v>3</v>
      </c>
      <c r="E28" s="26"/>
      <c r="F28" s="26"/>
      <c r="G28" s="26">
        <v>1</v>
      </c>
      <c r="H28" s="26"/>
      <c r="I28" s="26"/>
      <c r="J28" s="26"/>
      <c r="K28" s="26"/>
      <c r="L28" s="26"/>
      <c r="M28" s="50" t="s">
        <v>47</v>
      </c>
      <c r="N28" s="28">
        <v>9</v>
      </c>
      <c r="O28" s="15">
        <v>4</v>
      </c>
      <c r="P28" s="4" t="s">
        <v>48</v>
      </c>
    </row>
    <row r="29" spans="1:17" ht="24.95" customHeight="1">
      <c r="A29" s="5">
        <v>20</v>
      </c>
      <c r="B29" s="21" t="s">
        <v>58</v>
      </c>
      <c r="C29" s="31">
        <v>2</v>
      </c>
      <c r="D29" s="31">
        <v>6</v>
      </c>
      <c r="E29" s="31"/>
      <c r="F29" s="31"/>
      <c r="G29" s="31">
        <v>1</v>
      </c>
      <c r="H29" s="31"/>
      <c r="I29" s="31"/>
      <c r="J29" s="31"/>
      <c r="K29" s="31"/>
      <c r="L29" s="31"/>
      <c r="M29" s="16" t="s">
        <v>59</v>
      </c>
      <c r="N29" s="31">
        <v>10</v>
      </c>
      <c r="O29" s="15">
        <v>10</v>
      </c>
      <c r="P29" s="41"/>
    </row>
    <row r="30" spans="1:17" ht="24.95" customHeight="1">
      <c r="A30" s="5">
        <v>21</v>
      </c>
      <c r="B30" s="20" t="s">
        <v>57</v>
      </c>
      <c r="C30" s="40">
        <v>2</v>
      </c>
      <c r="D30" s="26">
        <v>1</v>
      </c>
      <c r="E30" s="40">
        <v>1</v>
      </c>
      <c r="F30" s="26">
        <v>1</v>
      </c>
      <c r="G30" s="40">
        <v>1</v>
      </c>
      <c r="H30" s="26">
        <v>0</v>
      </c>
      <c r="I30" s="40">
        <v>0</v>
      </c>
      <c r="J30" s="26">
        <v>0</v>
      </c>
      <c r="K30" s="40">
        <v>0</v>
      </c>
      <c r="L30" s="26">
        <v>0</v>
      </c>
      <c r="M30" s="15">
        <v>2</v>
      </c>
      <c r="N30" s="44">
        <f>C30+D30+E30+F30+G30+H30+M30+I30+J30+K30+L30+M30</f>
        <v>10</v>
      </c>
      <c r="O30" s="15">
        <v>0</v>
      </c>
      <c r="P30" s="15">
        <v>3</v>
      </c>
      <c r="Q30" s="1">
        <v>3</v>
      </c>
    </row>
    <row r="31" spans="1:17" ht="24.95" customHeight="1">
      <c r="A31" s="5">
        <v>22</v>
      </c>
      <c r="B31" s="20" t="s">
        <v>60</v>
      </c>
      <c r="C31" s="26">
        <v>2</v>
      </c>
      <c r="D31" s="26">
        <v>5</v>
      </c>
      <c r="E31" s="26">
        <v>1</v>
      </c>
      <c r="F31" s="26">
        <v>0</v>
      </c>
      <c r="G31" s="26">
        <v>1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4" t="s">
        <v>61</v>
      </c>
      <c r="N31" s="26">
        <v>12</v>
      </c>
      <c r="O31" s="4">
        <v>4</v>
      </c>
      <c r="P31" s="4">
        <v>0</v>
      </c>
    </row>
    <row r="32" spans="1:17" ht="24.95" customHeight="1">
      <c r="A32" s="5">
        <v>23</v>
      </c>
      <c r="B32" s="20" t="s">
        <v>55</v>
      </c>
      <c r="C32" s="26">
        <v>2</v>
      </c>
      <c r="D32" s="26">
        <v>5</v>
      </c>
      <c r="E32" s="26">
        <v>0</v>
      </c>
      <c r="F32" s="26">
        <v>1</v>
      </c>
      <c r="G32" s="26">
        <v>1</v>
      </c>
      <c r="H32" s="26">
        <v>0</v>
      </c>
      <c r="I32" s="26">
        <v>0</v>
      </c>
      <c r="J32" s="26">
        <v>0</v>
      </c>
      <c r="K32" s="26">
        <v>0</v>
      </c>
      <c r="L32" s="26"/>
      <c r="M32" s="50" t="s">
        <v>56</v>
      </c>
      <c r="N32" s="26">
        <v>14</v>
      </c>
      <c r="O32" s="4">
        <v>4</v>
      </c>
      <c r="P32" s="4"/>
    </row>
    <row r="33" spans="1:17" ht="24.95" customHeight="1">
      <c r="A33" s="5">
        <v>24</v>
      </c>
      <c r="B33" s="25" t="s">
        <v>54</v>
      </c>
      <c r="C33" s="39">
        <v>2</v>
      </c>
      <c r="D33" s="39">
        <v>4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55">
        <v>0</v>
      </c>
      <c r="N33" s="32">
        <v>6</v>
      </c>
      <c r="O33" s="4">
        <v>5</v>
      </c>
      <c r="P33" s="53">
        <v>0</v>
      </c>
    </row>
    <row r="34" spans="1:17" ht="24.95" customHeight="1">
      <c r="A34" s="5">
        <v>25</v>
      </c>
      <c r="B34" s="13" t="s">
        <v>53</v>
      </c>
      <c r="C34" s="26">
        <v>2</v>
      </c>
      <c r="D34" s="26">
        <v>3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10">
        <v>2</v>
      </c>
      <c r="N34" s="26">
        <f>SUM(C34:M34)</f>
        <v>7</v>
      </c>
      <c r="O34" s="10"/>
      <c r="P34" s="4">
        <v>1</v>
      </c>
      <c r="Q34" s="1">
        <v>1</v>
      </c>
    </row>
    <row r="35" spans="1:17" ht="24.75" customHeight="1">
      <c r="A35" s="46"/>
      <c r="B35" s="47" t="s">
        <v>65</v>
      </c>
      <c r="C35" s="48">
        <f>SUM(C10:C34)</f>
        <v>50</v>
      </c>
      <c r="D35" s="48">
        <f>SUM(D10:D34)</f>
        <v>78</v>
      </c>
      <c r="E35" s="48">
        <f t="shared" ref="E35:L35" si="0">SUM(E10:E34)</f>
        <v>10</v>
      </c>
      <c r="F35" s="48">
        <f t="shared" si="0"/>
        <v>5</v>
      </c>
      <c r="G35" s="48">
        <f t="shared" si="0"/>
        <v>18</v>
      </c>
      <c r="H35" s="48">
        <f t="shared" si="0"/>
        <v>0</v>
      </c>
      <c r="I35" s="48">
        <f t="shared" si="0"/>
        <v>0</v>
      </c>
      <c r="J35" s="48">
        <f t="shared" si="0"/>
        <v>0</v>
      </c>
      <c r="K35" s="48">
        <f t="shared" si="0"/>
        <v>0</v>
      </c>
      <c r="L35" s="48">
        <f t="shared" si="0"/>
        <v>0</v>
      </c>
      <c r="M35" s="56">
        <f>N35-SUM(C35:G35)</f>
        <v>35</v>
      </c>
      <c r="N35" s="49">
        <f>SUM(N11:N34)</f>
        <v>196</v>
      </c>
      <c r="O35" s="49">
        <f>SUM(O11:O34)</f>
        <v>109</v>
      </c>
      <c r="P35" s="54">
        <f>SUM(P11:P34)</f>
        <v>10</v>
      </c>
      <c r="Q35" s="54">
        <f>SUM(Q11:Q34)</f>
        <v>10</v>
      </c>
    </row>
    <row r="36" spans="1:17" ht="18.75">
      <c r="D36" s="50" t="s">
        <v>66</v>
      </c>
      <c r="E36" s="57">
        <f>C35+D35</f>
        <v>128</v>
      </c>
      <c r="M36" s="2" t="s">
        <v>70</v>
      </c>
      <c r="N36" s="45">
        <f>[1]Sheet1!$N$35</f>
        <v>138</v>
      </c>
    </row>
    <row r="37" spans="1:17" ht="18.75">
      <c r="D37" s="50" t="s">
        <v>67</v>
      </c>
      <c r="E37" s="57">
        <f>[2]Sheet1!$E$25</f>
        <v>48</v>
      </c>
      <c r="M37" s="2" t="s">
        <v>67</v>
      </c>
      <c r="N37" s="45">
        <f>[2]Sheet1!$N$24</f>
        <v>66</v>
      </c>
    </row>
    <row r="38" spans="1:17" ht="18.75">
      <c r="D38" s="50" t="s">
        <v>68</v>
      </c>
      <c r="E38" s="57">
        <f>[1]Sheet1!$E$36</f>
        <v>95</v>
      </c>
      <c r="N38" s="45">
        <f>SUM(N35:N37)</f>
        <v>400</v>
      </c>
    </row>
    <row r="39" spans="1:17" ht="18.75">
      <c r="D39" s="60" t="s">
        <v>69</v>
      </c>
      <c r="E39" s="61">
        <f>SUM(E36:E38)</f>
        <v>271</v>
      </c>
    </row>
    <row r="40" spans="1:17" ht="18.75">
      <c r="D40" s="5" t="s">
        <v>73</v>
      </c>
      <c r="E40" s="58">
        <v>312</v>
      </c>
    </row>
    <row r="41" spans="1:17" ht="18.75">
      <c r="D41" s="5" t="s">
        <v>72</v>
      </c>
      <c r="E41" s="59">
        <f>E40-E39</f>
        <v>41</v>
      </c>
    </row>
    <row r="42" spans="1:17" ht="18.75">
      <c r="D42" s="5" t="s">
        <v>71</v>
      </c>
      <c r="E42" s="58">
        <v>32</v>
      </c>
    </row>
    <row r="43" spans="1:17" ht="18.75">
      <c r="D43" s="5"/>
      <c r="E43" s="59">
        <f>E41-E42</f>
        <v>9</v>
      </c>
    </row>
  </sheetData>
  <sortState ref="A10:P33">
    <sortCondition ref="A10:A33"/>
  </sortState>
  <mergeCells count="10">
    <mergeCell ref="J1:O1"/>
    <mergeCell ref="J2:O2"/>
    <mergeCell ref="J3:O3"/>
    <mergeCell ref="A7:A8"/>
    <mergeCell ref="P7:P8"/>
    <mergeCell ref="B5:P5"/>
    <mergeCell ref="B6:P6"/>
    <mergeCell ref="B7:B8"/>
    <mergeCell ref="O7:O8"/>
    <mergeCell ref="C7:N7"/>
  </mergeCells>
  <pageMargins left="3.937007874015748E-2" right="3.937007874015748E-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 Tran</dc:creator>
  <cp:lastModifiedBy>User</cp:lastModifiedBy>
  <cp:lastPrinted>2019-01-02T10:28:59Z</cp:lastPrinted>
  <dcterms:created xsi:type="dcterms:W3CDTF">2018-12-05T06:54:06Z</dcterms:created>
  <dcterms:modified xsi:type="dcterms:W3CDTF">2019-01-02T11:16:17Z</dcterms:modified>
</cp:coreProperties>
</file>